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FY 22-23" sheetId="1" r:id="rId1"/>
    <sheet name="FY 23-24" sheetId="2" r:id="rId2"/>
    <sheet name="Sheet3" sheetId="3" r:id="rId3"/>
  </sheets>
  <definedNames>
    <definedName name="_xlnm._FilterDatabase" localSheetId="0" hidden="1">'FY 22-23'!$A$5:$B$26</definedName>
    <definedName name="_xlnm._FilterDatabase" localSheetId="1" hidden="1">'FY 23-24'!$A$5:$H$25</definedName>
    <definedName name="_xlnm.Print_Area" localSheetId="0">'FY 22-23'!$A$1:$F$45</definedName>
    <definedName name="_xlnm.Print_Area" localSheetId="1">'FY 23-24'!$A$1:$F$45</definedName>
  </definedNames>
  <calcPr calcId="144525"/>
</workbook>
</file>

<file path=xl/calcChain.xml><?xml version="1.0" encoding="utf-8"?>
<calcChain xmlns="http://schemas.openxmlformats.org/spreadsheetml/2006/main">
  <c r="B27" i="2" l="1"/>
  <c r="F43" i="2"/>
  <c r="D37" i="2"/>
  <c r="D38" i="2" s="1"/>
  <c r="D39" i="2" s="1"/>
  <c r="D36" i="2"/>
  <c r="B36" i="2"/>
  <c r="B37" i="2" s="1"/>
  <c r="D35" i="2"/>
  <c r="B35" i="2"/>
  <c r="F35" i="2" s="1"/>
  <c r="F34" i="2"/>
  <c r="C7" i="2"/>
  <c r="B8" i="2"/>
  <c r="B38" i="2" l="1"/>
  <c r="F37" i="2"/>
  <c r="F36" i="2"/>
  <c r="B39" i="2" l="1"/>
  <c r="F39" i="2" s="1"/>
  <c r="D44" i="2" s="1"/>
  <c r="F38" i="2"/>
  <c r="E44" i="2" l="1"/>
  <c r="D45" i="2"/>
  <c r="F44" i="2" l="1"/>
  <c r="F45" i="2" s="1"/>
  <c r="E45" i="2"/>
  <c r="F43" i="1" l="1"/>
  <c r="D35" i="1"/>
  <c r="D36" i="1" s="1"/>
  <c r="D37" i="1" s="1"/>
  <c r="D38" i="1" s="1"/>
  <c r="D39" i="1" s="1"/>
  <c r="B35" i="1"/>
  <c r="F35" i="1" s="1"/>
  <c r="F34" i="1"/>
  <c r="C7" i="1"/>
  <c r="B8" i="1"/>
  <c r="B27" i="1" s="1"/>
  <c r="B36" i="1" l="1"/>
  <c r="B37" i="1" s="1"/>
  <c r="B38" i="1"/>
  <c r="F37" i="1"/>
  <c r="F36" i="1" l="1"/>
  <c r="B39" i="1"/>
  <c r="F39" i="1" s="1"/>
  <c r="D44" i="1" s="1"/>
  <c r="F38" i="1"/>
  <c r="E44" i="1" l="1"/>
  <c r="D45" i="1"/>
  <c r="F44" i="1" l="1"/>
  <c r="F45" i="1" s="1"/>
  <c r="E45" i="1"/>
</calcChain>
</file>

<file path=xl/sharedStrings.xml><?xml version="1.0" encoding="utf-8"?>
<sst xmlns="http://schemas.openxmlformats.org/spreadsheetml/2006/main" count="101" uniqueCount="60">
  <si>
    <t>Account No.</t>
  </si>
  <si>
    <t>Grand Total</t>
  </si>
  <si>
    <t>Amount (Rs.)</t>
  </si>
  <si>
    <t>Non-Tariff Income Nature</t>
  </si>
  <si>
    <t>Income from sale of Fly Ash</t>
  </si>
  <si>
    <t>Income from sale of scrap (Other than KTPS-O&amp;M)</t>
  </si>
  <si>
    <t>Profit realised from sale of scrap at KTPS-O&amp;M</t>
  </si>
  <si>
    <t xml:space="preserve">Water Charges </t>
  </si>
  <si>
    <t>Income from sale of coal rejects</t>
  </si>
  <si>
    <t>Current Consumption Charges</t>
  </si>
  <si>
    <t>Rental from staff residential quarters</t>
  </si>
  <si>
    <t>Interest/ Income on deposits from Banks</t>
  </si>
  <si>
    <t>Interest on staff loans &amp; advances (House Building)</t>
  </si>
  <si>
    <t>Interest/Income from other deposits</t>
  </si>
  <si>
    <t>Other Receipts from Staff</t>
  </si>
  <si>
    <t>Other Miscellaneous Receipts/Income</t>
  </si>
  <si>
    <t>Interest on Marriage Advance to Staff</t>
  </si>
  <si>
    <t>Other receipts  from Contractors</t>
  </si>
  <si>
    <t>Other Income - Consultancy Projects</t>
  </si>
  <si>
    <t>Vendor Registration Fee</t>
  </si>
  <si>
    <t>Other Rental or Letting out</t>
  </si>
  <si>
    <t>Sale of Tender Specifications</t>
  </si>
  <si>
    <t>Interest on cycle/moped/motor cycle/car advance</t>
  </si>
  <si>
    <t>Penalities recovered from contractors</t>
  </si>
  <si>
    <t>Rental from Res. quarters from un reg persons</t>
  </si>
  <si>
    <t>Telangana Power Generation Corporation Limited</t>
  </si>
  <si>
    <t>Sub: Details of Non-Tariff Income for the FY 2022-23</t>
  </si>
  <si>
    <t>Reply to Point No.:14 of Data Gaps</t>
  </si>
  <si>
    <t>Note-A</t>
  </si>
  <si>
    <t>Net Fixed Assets as per Hon'ble TSERC:</t>
  </si>
  <si>
    <t>NFA</t>
  </si>
  <si>
    <t>2014 - 15</t>
  </si>
  <si>
    <t>2015 - 16</t>
  </si>
  <si>
    <t>2016 - 17</t>
  </si>
  <si>
    <t>2017 - 18</t>
  </si>
  <si>
    <t>2018 - 19</t>
  </si>
  <si>
    <t>2019 - 20</t>
  </si>
  <si>
    <t>Particulars</t>
  </si>
  <si>
    <t>Receipts during</t>
  </si>
  <si>
    <t xml:space="preserve"> FY 22-23</t>
  </si>
  <si>
    <t xml:space="preserve"> FY 23-24</t>
  </si>
  <si>
    <t>Less: Net Fixed Assets in Regulatory Accounts as on 31.03.2020</t>
  </si>
  <si>
    <t>GFA Approved</t>
  </si>
  <si>
    <t>Additions</t>
  </si>
  <si>
    <t>Accumulated Depreciation</t>
  </si>
  <si>
    <t>Depreciation</t>
  </si>
  <si>
    <t>Financial Year</t>
  </si>
  <si>
    <t>Amount
(Rs. in Crs.)</t>
  </si>
  <si>
    <t>Total Sale Value Realised from sale of scrap at KTPS-O&amp;M</t>
  </si>
  <si>
    <t xml:space="preserve">GL </t>
  </si>
  <si>
    <t>Total</t>
  </si>
  <si>
    <t>Water Charges</t>
  </si>
  <si>
    <t>Income from Sale of Coal Rejects</t>
  </si>
  <si>
    <t>Interest on Staff Loans &amp; Advances(House Building)</t>
  </si>
  <si>
    <t>Penalities Recovered from Contractors</t>
  </si>
  <si>
    <t>Rental from Staff for Residential Quarters</t>
  </si>
  <si>
    <t>Interest/Income on Deposits from Banks</t>
  </si>
  <si>
    <t>Interest/Income from Other Deposits</t>
  </si>
  <si>
    <t>Other Receipts  from Contractors</t>
  </si>
  <si>
    <t>Sub: Details of Non-Tariff Income for the FY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</si>
</sst>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3" fillId="0" borderId="0" xfId="0" applyFont="1"/>
    <xf numFmtId="164" fontId="3" fillId="0" borderId="1" xfId="1" applyNumberFormat="1" applyFont="1" applyBorder="1"/>
    <xf numFmtId="164" fontId="2" fillId="0" borderId="1" xfId="1" applyNumberFormat="1" applyFont="1" applyBorder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/>
    <xf numFmtId="2" fontId="3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2" fontId="3" fillId="0" borderId="3" xfId="0" applyNumberFormat="1" applyFont="1" applyBorder="1"/>
    <xf numFmtId="0" fontId="3" fillId="0" borderId="3" xfId="0" applyFont="1" applyBorder="1"/>
    <xf numFmtId="0" fontId="3" fillId="0" borderId="1" xfId="0" applyFont="1" applyFill="1" applyBorder="1"/>
    <xf numFmtId="2" fontId="3" fillId="0" borderId="5" xfId="0" applyNumberFormat="1" applyFont="1" applyBorder="1"/>
    <xf numFmtId="0" fontId="3" fillId="0" borderId="9" xfId="0" applyFont="1" applyBorder="1"/>
    <xf numFmtId="0" fontId="3" fillId="0" borderId="10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4" fillId="0" borderId="0" xfId="0" applyFont="1" applyBorder="1"/>
    <xf numFmtId="0" fontId="2" fillId="0" borderId="11" xfId="0" applyFont="1" applyBorder="1"/>
    <xf numFmtId="0" fontId="5" fillId="0" borderId="9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3" fillId="0" borderId="12" xfId="0" applyNumberFormat="1" applyFont="1" applyBorder="1"/>
    <xf numFmtId="2" fontId="3" fillId="0" borderId="10" xfId="0" applyNumberFormat="1" applyFont="1" applyBorder="1"/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/>
    <xf numFmtId="0" fontId="3" fillId="0" borderId="14" xfId="0" applyFont="1" applyFill="1" applyBorder="1"/>
    <xf numFmtId="0" fontId="2" fillId="0" borderId="15" xfId="0" applyFont="1" applyBorder="1"/>
    <xf numFmtId="2" fontId="2" fillId="0" borderId="16" xfId="0" applyNumberFormat="1" applyFont="1" applyBorder="1"/>
    <xf numFmtId="2" fontId="2" fillId="0" borderId="17" xfId="0" applyNumberFormat="1" applyFont="1" applyBorder="1"/>
    <xf numFmtId="2" fontId="2" fillId="0" borderId="18" xfId="0" applyNumberFormat="1" applyFont="1" applyBorder="1"/>
    <xf numFmtId="0" fontId="3" fillId="0" borderId="1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3" fillId="0" borderId="1" xfId="1" applyNumberFormat="1" applyFont="1" applyBorder="1"/>
    <xf numFmtId="0" fontId="3" fillId="0" borderId="1" xfId="0" applyFont="1" applyBorder="1" applyAlignment="1">
      <alignment horizontal="left"/>
    </xf>
    <xf numFmtId="166" fontId="2" fillId="0" borderId="1" xfId="1" applyNumberFormat="1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3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I6" sqref="I6"/>
    </sheetView>
  </sheetViews>
  <sheetFormatPr defaultRowHeight="15.75" x14ac:dyDescent="0.25"/>
  <cols>
    <col min="1" max="1" width="50.140625" style="5" bestFit="1" customWidth="1"/>
    <col min="2" max="2" width="18.42578125" style="5" bestFit="1" customWidth="1"/>
    <col min="3" max="3" width="10.85546875" style="5" bestFit="1" customWidth="1"/>
    <col min="4" max="4" width="14.140625" style="5" customWidth="1"/>
    <col min="5" max="5" width="12.140625" style="5" customWidth="1"/>
    <col min="6" max="16384" width="9.140625" style="5"/>
  </cols>
  <sheetData>
    <row r="1" spans="1:9" ht="27" customHeight="1" x14ac:dyDescent="0.3">
      <c r="A1" s="41" t="s">
        <v>25</v>
      </c>
      <c r="B1" s="42"/>
      <c r="C1" s="42"/>
      <c r="D1" s="42"/>
      <c r="E1" s="42"/>
      <c r="F1" s="43"/>
    </row>
    <row r="2" spans="1:9" ht="27" customHeight="1" x14ac:dyDescent="0.3">
      <c r="A2" s="44" t="s">
        <v>26</v>
      </c>
      <c r="B2" s="45"/>
      <c r="C2" s="45"/>
      <c r="D2" s="45"/>
      <c r="E2" s="45"/>
      <c r="F2" s="46"/>
    </row>
    <row r="3" spans="1:9" x14ac:dyDescent="0.25">
      <c r="A3" s="19"/>
      <c r="B3" s="4"/>
      <c r="C3" s="4"/>
      <c r="D3" s="4"/>
      <c r="E3" s="4"/>
      <c r="F3" s="20"/>
    </row>
    <row r="4" spans="1:9" x14ac:dyDescent="0.25">
      <c r="A4" s="21" t="s">
        <v>27</v>
      </c>
      <c r="B4" s="4"/>
      <c r="C4" s="4"/>
      <c r="D4" s="4"/>
      <c r="E4" s="4"/>
      <c r="F4" s="20"/>
    </row>
    <row r="5" spans="1:9" ht="31.5" x14ac:dyDescent="0.25">
      <c r="A5" s="22" t="s">
        <v>3</v>
      </c>
      <c r="B5" s="1" t="s">
        <v>2</v>
      </c>
      <c r="C5" s="4"/>
      <c r="D5" s="4"/>
      <c r="E5" s="4"/>
      <c r="F5" s="20"/>
      <c r="I5" s="1" t="s">
        <v>0</v>
      </c>
    </row>
    <row r="6" spans="1:9" ht="23.25" customHeight="1" x14ac:dyDescent="0.25">
      <c r="A6" s="23" t="s">
        <v>4</v>
      </c>
      <c r="B6" s="6">
        <v>1025469462</v>
      </c>
      <c r="C6" s="4"/>
      <c r="D6" s="4"/>
      <c r="E6" s="4"/>
      <c r="F6" s="20"/>
      <c r="I6" s="2">
        <v>301300</v>
      </c>
    </row>
    <row r="7" spans="1:9" ht="23.25" customHeight="1" x14ac:dyDescent="0.25">
      <c r="A7" s="23" t="s">
        <v>6</v>
      </c>
      <c r="B7" s="6">
        <v>669449999.99999964</v>
      </c>
      <c r="C7" s="24" t="str">
        <f>A29</f>
        <v>Note-A</v>
      </c>
      <c r="D7" s="4"/>
      <c r="E7" s="4"/>
      <c r="F7" s="20"/>
      <c r="I7" s="2"/>
    </row>
    <row r="8" spans="1:9" ht="23.25" customHeight="1" x14ac:dyDescent="0.25">
      <c r="A8" s="23" t="s">
        <v>5</v>
      </c>
      <c r="B8" s="6">
        <f>1792088767.65-1726606289</f>
        <v>65482478.650000095</v>
      </c>
      <c r="C8" s="4"/>
      <c r="D8" s="4"/>
      <c r="E8" s="4"/>
      <c r="F8" s="20"/>
      <c r="I8" s="2">
        <v>301520</v>
      </c>
    </row>
    <row r="9" spans="1:9" ht="23.25" customHeight="1" x14ac:dyDescent="0.25">
      <c r="A9" s="23" t="s">
        <v>7</v>
      </c>
      <c r="B9" s="6">
        <v>33054157.34</v>
      </c>
      <c r="C9" s="4"/>
      <c r="D9" s="4"/>
      <c r="E9" s="4"/>
      <c r="F9" s="20"/>
      <c r="I9" s="2">
        <v>301060</v>
      </c>
    </row>
    <row r="10" spans="1:9" ht="23.25" customHeight="1" x14ac:dyDescent="0.25">
      <c r="A10" s="23" t="s">
        <v>8</v>
      </c>
      <c r="B10" s="6">
        <v>30015392.57</v>
      </c>
      <c r="C10" s="4"/>
      <c r="D10" s="4"/>
      <c r="E10" s="4"/>
      <c r="F10" s="20"/>
      <c r="I10" s="2">
        <v>301530</v>
      </c>
    </row>
    <row r="11" spans="1:9" ht="23.25" customHeight="1" x14ac:dyDescent="0.25">
      <c r="A11" s="23" t="s">
        <v>9</v>
      </c>
      <c r="B11" s="6">
        <v>13200063.27</v>
      </c>
      <c r="C11" s="4"/>
      <c r="D11" s="4"/>
      <c r="E11" s="4"/>
      <c r="F11" s="20"/>
      <c r="I11" s="2">
        <v>301100</v>
      </c>
    </row>
    <row r="12" spans="1:9" ht="23.25" customHeight="1" x14ac:dyDescent="0.25">
      <c r="A12" s="23" t="s">
        <v>10</v>
      </c>
      <c r="B12" s="6">
        <v>12636978</v>
      </c>
      <c r="C12" s="4"/>
      <c r="D12" s="4"/>
      <c r="E12" s="4"/>
      <c r="F12" s="20"/>
      <c r="I12" s="2">
        <v>301070</v>
      </c>
    </row>
    <row r="13" spans="1:9" ht="23.25" customHeight="1" x14ac:dyDescent="0.25">
      <c r="A13" s="23" t="s">
        <v>11</v>
      </c>
      <c r="B13" s="6">
        <v>12586013.43</v>
      </c>
      <c r="C13" s="4"/>
      <c r="D13" s="4"/>
      <c r="E13" s="4"/>
      <c r="F13" s="20"/>
      <c r="I13" s="2">
        <v>301220</v>
      </c>
    </row>
    <row r="14" spans="1:9" ht="23.25" customHeight="1" x14ac:dyDescent="0.25">
      <c r="A14" s="23" t="s">
        <v>12</v>
      </c>
      <c r="B14" s="6">
        <v>12199841.739999998</v>
      </c>
      <c r="C14" s="4"/>
      <c r="D14" s="4"/>
      <c r="E14" s="4"/>
      <c r="F14" s="20"/>
      <c r="I14" s="2">
        <v>301020</v>
      </c>
    </row>
    <row r="15" spans="1:9" ht="23.25" customHeight="1" x14ac:dyDescent="0.25">
      <c r="A15" s="23" t="s">
        <v>24</v>
      </c>
      <c r="B15" s="6">
        <v>11735917.43</v>
      </c>
      <c r="C15" s="4"/>
      <c r="D15" s="4"/>
      <c r="E15" s="4"/>
      <c r="F15" s="20"/>
      <c r="I15" s="2">
        <v>301110</v>
      </c>
    </row>
    <row r="16" spans="1:9" ht="23.25" customHeight="1" x14ac:dyDescent="0.25">
      <c r="A16" s="23" t="s">
        <v>23</v>
      </c>
      <c r="B16" s="6">
        <v>9550657.7300000004</v>
      </c>
      <c r="C16" s="4"/>
      <c r="D16" s="4"/>
      <c r="E16" s="4"/>
      <c r="F16" s="20"/>
      <c r="I16" s="2">
        <v>301670</v>
      </c>
    </row>
    <row r="17" spans="1:9" ht="23.25" customHeight="1" x14ac:dyDescent="0.25">
      <c r="A17" s="23" t="s">
        <v>22</v>
      </c>
      <c r="B17" s="6">
        <v>8409968.1000000015</v>
      </c>
      <c r="C17" s="4"/>
      <c r="D17" s="4"/>
      <c r="E17" s="4"/>
      <c r="F17" s="20"/>
      <c r="I17" s="2">
        <v>301040</v>
      </c>
    </row>
    <row r="18" spans="1:9" ht="23.25" customHeight="1" x14ac:dyDescent="0.25">
      <c r="A18" s="23" t="s">
        <v>21</v>
      </c>
      <c r="B18" s="6">
        <v>3172347</v>
      </c>
      <c r="C18" s="4"/>
      <c r="D18" s="4"/>
      <c r="E18" s="4"/>
      <c r="F18" s="20"/>
      <c r="I18" s="2">
        <v>301580</v>
      </c>
    </row>
    <row r="19" spans="1:9" ht="23.25" customHeight="1" x14ac:dyDescent="0.25">
      <c r="A19" s="23" t="s">
        <v>20</v>
      </c>
      <c r="B19" s="6">
        <v>2130294.9000000004</v>
      </c>
      <c r="C19" s="4"/>
      <c r="D19" s="4"/>
      <c r="E19" s="4"/>
      <c r="F19" s="20"/>
      <c r="I19" s="2">
        <v>301560</v>
      </c>
    </row>
    <row r="20" spans="1:9" ht="23.25" customHeight="1" x14ac:dyDescent="0.25">
      <c r="A20" s="23" t="s">
        <v>19</v>
      </c>
      <c r="B20" s="6">
        <v>465693</v>
      </c>
      <c r="C20" s="4"/>
      <c r="D20" s="4"/>
      <c r="E20" s="4"/>
      <c r="F20" s="20"/>
      <c r="I20" s="2">
        <v>301590</v>
      </c>
    </row>
    <row r="21" spans="1:9" ht="23.25" customHeight="1" x14ac:dyDescent="0.25">
      <c r="A21" s="23" t="s">
        <v>18</v>
      </c>
      <c r="B21" s="6">
        <v>409708</v>
      </c>
      <c r="C21" s="4"/>
      <c r="D21" s="4"/>
      <c r="E21" s="4"/>
      <c r="F21" s="20"/>
      <c r="I21" s="2">
        <v>301720</v>
      </c>
    </row>
    <row r="22" spans="1:9" ht="23.25" customHeight="1" x14ac:dyDescent="0.25">
      <c r="A22" s="23" t="s">
        <v>17</v>
      </c>
      <c r="B22" s="6">
        <v>262513.52</v>
      </c>
      <c r="C22" s="4"/>
      <c r="D22" s="4"/>
      <c r="E22" s="4"/>
      <c r="F22" s="20"/>
      <c r="I22" s="2">
        <v>301680</v>
      </c>
    </row>
    <row r="23" spans="1:9" ht="23.25" customHeight="1" x14ac:dyDescent="0.25">
      <c r="A23" s="23" t="s">
        <v>16</v>
      </c>
      <c r="B23" s="6">
        <v>228207.19</v>
      </c>
      <c r="C23" s="4"/>
      <c r="D23" s="4"/>
      <c r="E23" s="4"/>
      <c r="F23" s="20"/>
      <c r="I23" s="2">
        <v>301030</v>
      </c>
    </row>
    <row r="24" spans="1:9" ht="23.25" customHeight="1" x14ac:dyDescent="0.25">
      <c r="A24" s="23" t="s">
        <v>15</v>
      </c>
      <c r="B24" s="6">
        <v>181693.06999999998</v>
      </c>
      <c r="C24" s="4"/>
      <c r="D24" s="4"/>
      <c r="E24" s="4"/>
      <c r="F24" s="20"/>
      <c r="I24" s="2">
        <v>301700</v>
      </c>
    </row>
    <row r="25" spans="1:9" ht="23.25" customHeight="1" x14ac:dyDescent="0.25">
      <c r="A25" s="23" t="s">
        <v>14</v>
      </c>
      <c r="B25" s="6">
        <v>100000</v>
      </c>
      <c r="C25" s="4"/>
      <c r="D25" s="4"/>
      <c r="E25" s="4"/>
      <c r="F25" s="20"/>
      <c r="I25" s="2">
        <v>301080</v>
      </c>
    </row>
    <row r="26" spans="1:9" ht="23.25" customHeight="1" x14ac:dyDescent="0.25">
      <c r="A26" s="23" t="s">
        <v>13</v>
      </c>
      <c r="B26" s="6">
        <v>81059.850000000006</v>
      </c>
      <c r="C26" s="4"/>
      <c r="D26" s="4"/>
      <c r="E26" s="4"/>
      <c r="F26" s="20"/>
      <c r="I26" s="2">
        <v>301540</v>
      </c>
    </row>
    <row r="27" spans="1:9" ht="23.25" customHeight="1" x14ac:dyDescent="0.25">
      <c r="A27" s="25" t="s">
        <v>1</v>
      </c>
      <c r="B27" s="7">
        <f>SUM(B6:B26)</f>
        <v>1910822446.7899995</v>
      </c>
      <c r="C27" s="4"/>
      <c r="D27" s="4"/>
      <c r="E27" s="4"/>
      <c r="F27" s="20"/>
    </row>
    <row r="28" spans="1:9" x14ac:dyDescent="0.25">
      <c r="A28" s="19"/>
      <c r="B28" s="4"/>
      <c r="C28" s="4"/>
      <c r="D28" s="4"/>
      <c r="E28" s="4"/>
      <c r="F28" s="20"/>
    </row>
    <row r="29" spans="1:9" x14ac:dyDescent="0.25">
      <c r="A29" s="26" t="s">
        <v>28</v>
      </c>
      <c r="B29" s="4"/>
      <c r="C29" s="4"/>
      <c r="D29" s="4"/>
      <c r="E29" s="4"/>
      <c r="F29" s="20"/>
    </row>
    <row r="30" spans="1:9" x14ac:dyDescent="0.25">
      <c r="A30" s="21" t="s">
        <v>6</v>
      </c>
      <c r="B30" s="4"/>
      <c r="C30" s="4"/>
      <c r="D30" s="4"/>
      <c r="E30" s="4"/>
      <c r="F30" s="20"/>
    </row>
    <row r="31" spans="1:9" x14ac:dyDescent="0.25">
      <c r="A31" s="19"/>
      <c r="B31" s="4"/>
      <c r="C31" s="4"/>
      <c r="D31" s="4"/>
      <c r="E31" s="4"/>
      <c r="F31" s="20"/>
    </row>
    <row r="32" spans="1:9" x14ac:dyDescent="0.25">
      <c r="A32" s="21" t="s">
        <v>29</v>
      </c>
      <c r="B32" s="4"/>
      <c r="C32" s="4"/>
      <c r="D32" s="4"/>
      <c r="E32" s="4"/>
      <c r="F32" s="20"/>
    </row>
    <row r="33" spans="1:6" s="8" customFormat="1" ht="31.5" x14ac:dyDescent="0.25">
      <c r="A33" s="27" t="s">
        <v>46</v>
      </c>
      <c r="B33" s="9" t="s">
        <v>42</v>
      </c>
      <c r="C33" s="9" t="s">
        <v>43</v>
      </c>
      <c r="D33" s="1" t="s">
        <v>44</v>
      </c>
      <c r="E33" s="1" t="s">
        <v>45</v>
      </c>
      <c r="F33" s="28" t="s">
        <v>30</v>
      </c>
    </row>
    <row r="34" spans="1:6" x14ac:dyDescent="0.25">
      <c r="A34" s="23" t="s">
        <v>31</v>
      </c>
      <c r="B34" s="10">
        <v>1187.67</v>
      </c>
      <c r="C34" s="10">
        <v>48.13</v>
      </c>
      <c r="D34" s="10">
        <v>804.2</v>
      </c>
      <c r="E34" s="10">
        <v>53.96</v>
      </c>
      <c r="F34" s="29">
        <f t="shared" ref="F34:F39" si="0">B34+C34-D34-E34</f>
        <v>377.64000000000016</v>
      </c>
    </row>
    <row r="35" spans="1:6" x14ac:dyDescent="0.25">
      <c r="A35" s="23" t="s">
        <v>32</v>
      </c>
      <c r="B35" s="10">
        <f>B34+C34</f>
        <v>1235.8000000000002</v>
      </c>
      <c r="C35" s="3">
        <v>51.84</v>
      </c>
      <c r="D35" s="10">
        <f>D34+E34</f>
        <v>858.16000000000008</v>
      </c>
      <c r="E35" s="3">
        <v>40.07</v>
      </c>
      <c r="F35" s="29">
        <f t="shared" si="0"/>
        <v>389.41</v>
      </c>
    </row>
    <row r="36" spans="1:6" x14ac:dyDescent="0.25">
      <c r="A36" s="23" t="s">
        <v>33</v>
      </c>
      <c r="B36" s="10">
        <f>B35+C35</f>
        <v>1287.6400000000001</v>
      </c>
      <c r="C36" s="3">
        <v>5.39</v>
      </c>
      <c r="D36" s="10">
        <f>D35+E35</f>
        <v>898.23000000000013</v>
      </c>
      <c r="E36" s="3">
        <v>17.010000000000002</v>
      </c>
      <c r="F36" s="29">
        <f t="shared" si="0"/>
        <v>377.79000000000008</v>
      </c>
    </row>
    <row r="37" spans="1:6" x14ac:dyDescent="0.25">
      <c r="A37" s="23" t="s">
        <v>34</v>
      </c>
      <c r="B37" s="10">
        <f>B36+C36</f>
        <v>1293.0300000000002</v>
      </c>
      <c r="C37" s="3">
        <v>5.52</v>
      </c>
      <c r="D37" s="10">
        <f>D36+E36</f>
        <v>915.24000000000012</v>
      </c>
      <c r="E37" s="3">
        <v>17.010000000000002</v>
      </c>
      <c r="F37" s="29">
        <f t="shared" si="0"/>
        <v>366.30000000000007</v>
      </c>
    </row>
    <row r="38" spans="1:6" x14ac:dyDescent="0.25">
      <c r="A38" s="23" t="s">
        <v>35</v>
      </c>
      <c r="B38" s="10">
        <f>B37+C37</f>
        <v>1298.5500000000002</v>
      </c>
      <c r="C38" s="3">
        <v>18.73</v>
      </c>
      <c r="D38" s="10">
        <f>D37+E37</f>
        <v>932.25000000000011</v>
      </c>
      <c r="E38" s="3">
        <v>17.010000000000002</v>
      </c>
      <c r="F38" s="29">
        <f t="shared" si="0"/>
        <v>368.0200000000001</v>
      </c>
    </row>
    <row r="39" spans="1:6" x14ac:dyDescent="0.25">
      <c r="A39" s="23" t="s">
        <v>36</v>
      </c>
      <c r="B39" s="10">
        <f>B38+C38</f>
        <v>1317.2800000000002</v>
      </c>
      <c r="C39" s="3"/>
      <c r="D39" s="10">
        <f>D38+E38</f>
        <v>949.2600000000001</v>
      </c>
      <c r="E39" s="3">
        <v>16.86</v>
      </c>
      <c r="F39" s="29">
        <f t="shared" si="0"/>
        <v>351.16000000000008</v>
      </c>
    </row>
    <row r="40" spans="1:6" x14ac:dyDescent="0.25">
      <c r="A40" s="19"/>
      <c r="B40" s="11"/>
      <c r="C40" s="4"/>
      <c r="D40" s="4"/>
      <c r="E40" s="4"/>
      <c r="F40" s="30"/>
    </row>
    <row r="41" spans="1:6" x14ac:dyDescent="0.25">
      <c r="A41" s="47" t="s">
        <v>37</v>
      </c>
      <c r="B41" s="48"/>
      <c r="C41" s="48"/>
      <c r="D41" s="49" t="s">
        <v>47</v>
      </c>
      <c r="E41" s="50" t="s">
        <v>38</v>
      </c>
      <c r="F41" s="51"/>
    </row>
    <row r="42" spans="1:6" x14ac:dyDescent="0.25">
      <c r="A42" s="47"/>
      <c r="B42" s="48"/>
      <c r="C42" s="48"/>
      <c r="D42" s="48"/>
      <c r="E42" s="14" t="s">
        <v>39</v>
      </c>
      <c r="F42" s="32" t="s">
        <v>40</v>
      </c>
    </row>
    <row r="43" spans="1:6" x14ac:dyDescent="0.25">
      <c r="A43" s="33" t="s">
        <v>48</v>
      </c>
      <c r="B43" s="15"/>
      <c r="C43" s="16"/>
      <c r="D43" s="17">
        <v>485.05</v>
      </c>
      <c r="E43" s="10">
        <v>242.52500000000001</v>
      </c>
      <c r="F43" s="29">
        <f>E43</f>
        <v>242.52500000000001</v>
      </c>
    </row>
    <row r="44" spans="1:6" x14ac:dyDescent="0.25">
      <c r="A44" s="38" t="s">
        <v>41</v>
      </c>
      <c r="B44" s="39"/>
      <c r="C44" s="40"/>
      <c r="D44" s="18">
        <f>F39</f>
        <v>351.16000000000008</v>
      </c>
      <c r="E44" s="18">
        <f>D44*E43/D43</f>
        <v>175.58000000000004</v>
      </c>
      <c r="F44" s="29">
        <f>E44</f>
        <v>175.58000000000004</v>
      </c>
    </row>
    <row r="45" spans="1:6" ht="16.5" thickBot="1" x14ac:dyDescent="0.3">
      <c r="A45" s="34" t="s">
        <v>6</v>
      </c>
      <c r="B45" s="35"/>
      <c r="C45" s="35"/>
      <c r="D45" s="36">
        <f>D43-D44</f>
        <v>133.88999999999993</v>
      </c>
      <c r="E45" s="36">
        <f>E43-E44</f>
        <v>66.944999999999965</v>
      </c>
      <c r="F45" s="37">
        <f>F43-F44</f>
        <v>66.944999999999965</v>
      </c>
    </row>
  </sheetData>
  <autoFilter ref="A5:B26">
    <sortState ref="A4:E23">
      <sortCondition descending="1" ref="B3:B23"/>
    </sortState>
  </autoFilter>
  <mergeCells count="6">
    <mergeCell ref="A44:C44"/>
    <mergeCell ref="A1:F1"/>
    <mergeCell ref="A2:F2"/>
    <mergeCell ref="A41:C42"/>
    <mergeCell ref="D41:D42"/>
    <mergeCell ref="E41:F41"/>
  </mergeCells>
  <printOptions horizontalCentered="1"/>
  <pageMargins left="0.70866141732283472" right="0.70866141732283472" top="0.39370078740157483" bottom="0.39370078740157483" header="0.31496062992125984" footer="0.31496062992125984"/>
  <pageSetup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sqref="A1:F1"/>
    </sheetView>
  </sheetViews>
  <sheetFormatPr defaultRowHeight="15.75" x14ac:dyDescent="0.25"/>
  <cols>
    <col min="1" max="1" width="54.28515625" style="5" bestFit="1" customWidth="1"/>
    <col min="2" max="2" width="16.42578125" style="5" bestFit="1" customWidth="1"/>
    <col min="3" max="3" width="13.140625" style="5" customWidth="1"/>
    <col min="4" max="4" width="14.5703125" style="5" customWidth="1"/>
    <col min="5" max="5" width="15.140625" style="5" customWidth="1"/>
    <col min="6" max="9" width="9.140625" style="5"/>
    <col min="10" max="10" width="16" style="5" bestFit="1" customWidth="1"/>
    <col min="11" max="16384" width="9.140625" style="5"/>
  </cols>
  <sheetData>
    <row r="1" spans="1:10" ht="27" customHeight="1" x14ac:dyDescent="0.3">
      <c r="A1" s="41" t="s">
        <v>25</v>
      </c>
      <c r="B1" s="42"/>
      <c r="C1" s="42"/>
      <c r="D1" s="42"/>
      <c r="E1" s="42"/>
      <c r="F1" s="43"/>
    </row>
    <row r="2" spans="1:10" ht="27" customHeight="1" x14ac:dyDescent="0.3">
      <c r="A2" s="44" t="s">
        <v>59</v>
      </c>
      <c r="B2" s="45"/>
      <c r="C2" s="45"/>
      <c r="D2" s="45"/>
      <c r="E2" s="45"/>
      <c r="F2" s="46"/>
    </row>
    <row r="3" spans="1:10" x14ac:dyDescent="0.25">
      <c r="A3" s="19"/>
      <c r="B3" s="4"/>
      <c r="C3" s="4"/>
      <c r="D3" s="4"/>
      <c r="E3" s="4"/>
      <c r="F3" s="20"/>
    </row>
    <row r="4" spans="1:10" x14ac:dyDescent="0.25">
      <c r="A4" s="21" t="s">
        <v>27</v>
      </c>
      <c r="B4" s="4"/>
      <c r="C4" s="4"/>
      <c r="D4" s="4"/>
      <c r="E4" s="4"/>
      <c r="F4" s="20"/>
    </row>
    <row r="5" spans="1:10" s="56" customFormat="1" ht="31.5" customHeight="1" x14ac:dyDescent="0.25">
      <c r="A5" s="22" t="s">
        <v>3</v>
      </c>
      <c r="B5" s="12" t="s">
        <v>2</v>
      </c>
      <c r="C5" s="57"/>
      <c r="D5" s="57"/>
      <c r="E5" s="57"/>
      <c r="F5" s="58"/>
      <c r="H5" s="12" t="s">
        <v>49</v>
      </c>
    </row>
    <row r="6" spans="1:10" ht="23.25" customHeight="1" x14ac:dyDescent="0.25">
      <c r="A6" s="23" t="s">
        <v>4</v>
      </c>
      <c r="B6" s="6">
        <v>765909352</v>
      </c>
      <c r="C6" s="4"/>
      <c r="D6" s="4"/>
      <c r="E6" s="4"/>
      <c r="F6" s="20"/>
      <c r="H6" s="2">
        <v>301300</v>
      </c>
      <c r="J6" s="59"/>
    </row>
    <row r="7" spans="1:10" ht="23.25" customHeight="1" x14ac:dyDescent="0.25">
      <c r="A7" s="23" t="s">
        <v>6</v>
      </c>
      <c r="B7" s="6">
        <v>669449999.99999964</v>
      </c>
      <c r="C7" s="24" t="str">
        <f>A29</f>
        <v>Note-A</v>
      </c>
      <c r="D7" s="4"/>
      <c r="E7" s="4"/>
      <c r="F7" s="20"/>
      <c r="H7" s="52"/>
      <c r="J7" s="60"/>
    </row>
    <row r="8" spans="1:10" ht="23.25" customHeight="1" x14ac:dyDescent="0.25">
      <c r="A8" s="23" t="s">
        <v>5</v>
      </c>
      <c r="B8" s="53">
        <f>1779264970.32-1726606289</f>
        <v>52658681.319999933</v>
      </c>
      <c r="C8" s="4"/>
      <c r="D8" s="4"/>
      <c r="E8" s="4"/>
      <c r="F8" s="20"/>
      <c r="H8" s="54">
        <v>301520</v>
      </c>
    </row>
    <row r="9" spans="1:10" ht="23.25" customHeight="1" x14ac:dyDescent="0.25">
      <c r="A9" s="23" t="s">
        <v>51</v>
      </c>
      <c r="B9" s="53">
        <v>38135044.119999997</v>
      </c>
      <c r="C9" s="4"/>
      <c r="D9" s="4"/>
      <c r="E9" s="4"/>
      <c r="F9" s="20"/>
      <c r="H9" s="54">
        <v>301060</v>
      </c>
    </row>
    <row r="10" spans="1:10" ht="23.25" customHeight="1" x14ac:dyDescent="0.25">
      <c r="A10" s="23" t="s">
        <v>15</v>
      </c>
      <c r="B10" s="53">
        <v>25109019.399999999</v>
      </c>
      <c r="C10" s="4"/>
      <c r="D10" s="4"/>
      <c r="E10" s="4"/>
      <c r="F10" s="20"/>
      <c r="H10" s="54">
        <v>301700</v>
      </c>
    </row>
    <row r="11" spans="1:10" ht="23.25" customHeight="1" x14ac:dyDescent="0.25">
      <c r="A11" s="23" t="s">
        <v>9</v>
      </c>
      <c r="B11" s="53">
        <v>20402340.140000001</v>
      </c>
      <c r="C11" s="4"/>
      <c r="D11" s="4"/>
      <c r="E11" s="4"/>
      <c r="F11" s="20"/>
      <c r="H11" s="54">
        <v>301100</v>
      </c>
    </row>
    <row r="12" spans="1:10" ht="23.25" customHeight="1" x14ac:dyDescent="0.25">
      <c r="A12" s="23" t="s">
        <v>52</v>
      </c>
      <c r="B12" s="53">
        <v>17870118.359999999</v>
      </c>
      <c r="C12" s="4"/>
      <c r="D12" s="4"/>
      <c r="E12" s="4"/>
      <c r="F12" s="20"/>
      <c r="H12" s="54">
        <v>301530</v>
      </c>
    </row>
    <row r="13" spans="1:10" ht="23.25" customHeight="1" x14ac:dyDescent="0.25">
      <c r="A13" s="23" t="s">
        <v>53</v>
      </c>
      <c r="B13" s="53">
        <v>10411081.289999999</v>
      </c>
      <c r="C13" s="4"/>
      <c r="D13" s="4"/>
      <c r="E13" s="4"/>
      <c r="F13" s="20"/>
      <c r="H13" s="54">
        <v>301020</v>
      </c>
    </row>
    <row r="14" spans="1:10" ht="23.25" customHeight="1" x14ac:dyDescent="0.25">
      <c r="A14" s="23" t="s">
        <v>24</v>
      </c>
      <c r="B14" s="53">
        <v>9083567.0899999999</v>
      </c>
      <c r="C14" s="4"/>
      <c r="D14" s="4"/>
      <c r="E14" s="4"/>
      <c r="F14" s="20"/>
      <c r="H14" s="54">
        <v>301110</v>
      </c>
    </row>
    <row r="15" spans="1:10" ht="23.25" customHeight="1" x14ac:dyDescent="0.25">
      <c r="A15" s="23" t="s">
        <v>54</v>
      </c>
      <c r="B15" s="53">
        <v>7735634.6200000001</v>
      </c>
      <c r="C15" s="4"/>
      <c r="D15" s="4"/>
      <c r="E15" s="4"/>
      <c r="F15" s="20"/>
      <c r="H15" s="54">
        <v>301670</v>
      </c>
    </row>
    <row r="16" spans="1:10" ht="23.25" customHeight="1" x14ac:dyDescent="0.25">
      <c r="A16" s="23" t="s">
        <v>55</v>
      </c>
      <c r="B16" s="53">
        <v>6955997.5</v>
      </c>
      <c r="C16" s="4"/>
      <c r="D16" s="4"/>
      <c r="E16" s="4"/>
      <c r="F16" s="20"/>
      <c r="H16" s="54">
        <v>301070</v>
      </c>
    </row>
    <row r="17" spans="1:8" ht="23.25" customHeight="1" x14ac:dyDescent="0.25">
      <c r="A17" s="23" t="s">
        <v>22</v>
      </c>
      <c r="B17" s="53">
        <v>6556799.9800000004</v>
      </c>
      <c r="C17" s="4"/>
      <c r="D17" s="4"/>
      <c r="E17" s="4"/>
      <c r="F17" s="20"/>
      <c r="H17" s="54">
        <v>301040</v>
      </c>
    </row>
    <row r="18" spans="1:8" ht="23.25" customHeight="1" x14ac:dyDescent="0.25">
      <c r="A18" s="23" t="s">
        <v>20</v>
      </c>
      <c r="B18" s="53">
        <v>6199426.25</v>
      </c>
      <c r="C18" s="4"/>
      <c r="D18" s="4"/>
      <c r="E18" s="4"/>
      <c r="F18" s="20"/>
      <c r="H18" s="54">
        <v>301560</v>
      </c>
    </row>
    <row r="19" spans="1:8" ht="23.25" customHeight="1" x14ac:dyDescent="0.25">
      <c r="A19" s="23" t="s">
        <v>56</v>
      </c>
      <c r="B19" s="53">
        <v>4153257.49</v>
      </c>
      <c r="C19" s="4"/>
      <c r="D19" s="4"/>
      <c r="E19" s="4"/>
      <c r="F19" s="20"/>
      <c r="H19" s="54">
        <v>301220</v>
      </c>
    </row>
    <row r="20" spans="1:8" ht="23.25" customHeight="1" x14ac:dyDescent="0.25">
      <c r="A20" s="23" t="s">
        <v>21</v>
      </c>
      <c r="B20" s="53">
        <v>1838138</v>
      </c>
      <c r="C20" s="4"/>
      <c r="D20" s="4"/>
      <c r="E20" s="4"/>
      <c r="F20" s="20"/>
      <c r="H20" s="54">
        <v>301580</v>
      </c>
    </row>
    <row r="21" spans="1:8" ht="23.25" customHeight="1" x14ac:dyDescent="0.25">
      <c r="A21" s="23" t="s">
        <v>18</v>
      </c>
      <c r="B21" s="53">
        <v>773837.47</v>
      </c>
      <c r="C21" s="4"/>
      <c r="D21" s="4"/>
      <c r="E21" s="4"/>
      <c r="F21" s="20"/>
      <c r="H21" s="54">
        <v>301720</v>
      </c>
    </row>
    <row r="22" spans="1:8" ht="23.25" customHeight="1" x14ac:dyDescent="0.25">
      <c r="A22" s="23" t="s">
        <v>19</v>
      </c>
      <c r="B22" s="53">
        <v>563298.4</v>
      </c>
      <c r="C22" s="4"/>
      <c r="D22" s="4"/>
      <c r="E22" s="4"/>
      <c r="F22" s="20"/>
      <c r="H22" s="54">
        <v>301590</v>
      </c>
    </row>
    <row r="23" spans="1:8" ht="23.25" customHeight="1" x14ac:dyDescent="0.25">
      <c r="A23" s="23" t="s">
        <v>57</v>
      </c>
      <c r="B23" s="53">
        <v>308459.37</v>
      </c>
      <c r="C23" s="4"/>
      <c r="D23" s="4"/>
      <c r="E23" s="4"/>
      <c r="F23" s="20"/>
      <c r="H23" s="54">
        <v>301540</v>
      </c>
    </row>
    <row r="24" spans="1:8" ht="23.25" customHeight="1" x14ac:dyDescent="0.25">
      <c r="A24" s="23" t="s">
        <v>58</v>
      </c>
      <c r="B24" s="53">
        <v>280208.06</v>
      </c>
      <c r="C24" s="4"/>
      <c r="D24" s="4"/>
      <c r="E24" s="4"/>
      <c r="F24" s="20"/>
      <c r="H24" s="54">
        <v>301680</v>
      </c>
    </row>
    <row r="25" spans="1:8" ht="23.25" customHeight="1" x14ac:dyDescent="0.25">
      <c r="A25" s="23" t="s">
        <v>16</v>
      </c>
      <c r="B25" s="53">
        <v>212775.26</v>
      </c>
      <c r="C25" s="4"/>
      <c r="D25" s="4"/>
      <c r="E25" s="4"/>
      <c r="F25" s="20"/>
      <c r="H25" s="54">
        <v>301030</v>
      </c>
    </row>
    <row r="26" spans="1:8" ht="23.25" customHeight="1" x14ac:dyDescent="0.25">
      <c r="A26" s="23"/>
      <c r="B26" s="3"/>
      <c r="C26" s="4"/>
      <c r="D26" s="4"/>
      <c r="E26" s="4"/>
      <c r="F26" s="20"/>
    </row>
    <row r="27" spans="1:8" ht="23.25" customHeight="1" x14ac:dyDescent="0.25">
      <c r="A27" s="25" t="s">
        <v>50</v>
      </c>
      <c r="B27" s="55">
        <f>SUM(B6:B26)</f>
        <v>1644607036.1199992</v>
      </c>
      <c r="C27" s="4"/>
      <c r="D27" s="4"/>
      <c r="E27" s="4"/>
      <c r="F27" s="20"/>
    </row>
    <row r="28" spans="1:8" x14ac:dyDescent="0.25">
      <c r="A28" s="19"/>
      <c r="B28" s="4"/>
      <c r="C28" s="4"/>
      <c r="D28" s="4"/>
      <c r="E28" s="4"/>
      <c r="F28" s="20"/>
    </row>
    <row r="29" spans="1:8" x14ac:dyDescent="0.25">
      <c r="A29" s="26" t="s">
        <v>28</v>
      </c>
      <c r="B29" s="4"/>
      <c r="C29" s="4"/>
      <c r="D29" s="4"/>
      <c r="E29" s="4"/>
      <c r="F29" s="20"/>
    </row>
    <row r="30" spans="1:8" x14ac:dyDescent="0.25">
      <c r="A30" s="21" t="s">
        <v>6</v>
      </c>
      <c r="B30" s="4"/>
      <c r="C30" s="4"/>
      <c r="D30" s="4"/>
      <c r="E30" s="4"/>
      <c r="F30" s="20"/>
    </row>
    <row r="31" spans="1:8" x14ac:dyDescent="0.25">
      <c r="A31" s="19"/>
      <c r="B31" s="4"/>
      <c r="C31" s="4"/>
      <c r="D31" s="4"/>
      <c r="E31" s="4"/>
      <c r="F31" s="20"/>
    </row>
    <row r="32" spans="1:8" x14ac:dyDescent="0.25">
      <c r="A32" s="21" t="s">
        <v>29</v>
      </c>
      <c r="B32" s="4"/>
      <c r="C32" s="4"/>
      <c r="D32" s="4"/>
      <c r="E32" s="4"/>
      <c r="F32" s="20"/>
    </row>
    <row r="33" spans="1:6" ht="31.5" x14ac:dyDescent="0.25">
      <c r="A33" s="31" t="s">
        <v>46</v>
      </c>
      <c r="B33" s="12" t="s">
        <v>42</v>
      </c>
      <c r="C33" s="12" t="s">
        <v>43</v>
      </c>
      <c r="D33" s="13" t="s">
        <v>44</v>
      </c>
      <c r="E33" s="13" t="s">
        <v>45</v>
      </c>
      <c r="F33" s="28" t="s">
        <v>30</v>
      </c>
    </row>
    <row r="34" spans="1:6" x14ac:dyDescent="0.25">
      <c r="A34" s="23" t="s">
        <v>31</v>
      </c>
      <c r="B34" s="10">
        <v>1187.67</v>
      </c>
      <c r="C34" s="10">
        <v>48.13</v>
      </c>
      <c r="D34" s="10">
        <v>804.2</v>
      </c>
      <c r="E34" s="10">
        <v>53.96</v>
      </c>
      <c r="F34" s="29">
        <f t="shared" ref="F34:F39" si="0">B34+C34-D34-E34</f>
        <v>377.64000000000016</v>
      </c>
    </row>
    <row r="35" spans="1:6" x14ac:dyDescent="0.25">
      <c r="A35" s="23" t="s">
        <v>32</v>
      </c>
      <c r="B35" s="10">
        <f>B34+C34</f>
        <v>1235.8000000000002</v>
      </c>
      <c r="C35" s="3">
        <v>51.84</v>
      </c>
      <c r="D35" s="10">
        <f>D34+E34</f>
        <v>858.16000000000008</v>
      </c>
      <c r="E35" s="3">
        <v>40.07</v>
      </c>
      <c r="F35" s="29">
        <f t="shared" si="0"/>
        <v>389.41</v>
      </c>
    </row>
    <row r="36" spans="1:6" x14ac:dyDescent="0.25">
      <c r="A36" s="23" t="s">
        <v>33</v>
      </c>
      <c r="B36" s="10">
        <f>B35+C35</f>
        <v>1287.6400000000001</v>
      </c>
      <c r="C36" s="3">
        <v>5.39</v>
      </c>
      <c r="D36" s="10">
        <f>D35+E35</f>
        <v>898.23000000000013</v>
      </c>
      <c r="E36" s="3">
        <v>17.010000000000002</v>
      </c>
      <c r="F36" s="29">
        <f t="shared" si="0"/>
        <v>377.79000000000008</v>
      </c>
    </row>
    <row r="37" spans="1:6" x14ac:dyDescent="0.25">
      <c r="A37" s="23" t="s">
        <v>34</v>
      </c>
      <c r="B37" s="10">
        <f>B36+C36</f>
        <v>1293.0300000000002</v>
      </c>
      <c r="C37" s="3">
        <v>5.52</v>
      </c>
      <c r="D37" s="10">
        <f>D36+E36</f>
        <v>915.24000000000012</v>
      </c>
      <c r="E37" s="3">
        <v>17.010000000000002</v>
      </c>
      <c r="F37" s="29">
        <f t="shared" si="0"/>
        <v>366.30000000000007</v>
      </c>
    </row>
    <row r="38" spans="1:6" x14ac:dyDescent="0.25">
      <c r="A38" s="23" t="s">
        <v>35</v>
      </c>
      <c r="B38" s="10">
        <f>B37+C37</f>
        <v>1298.5500000000002</v>
      </c>
      <c r="C38" s="3">
        <v>18.73</v>
      </c>
      <c r="D38" s="10">
        <f>D37+E37</f>
        <v>932.25000000000011</v>
      </c>
      <c r="E38" s="3">
        <v>17.010000000000002</v>
      </c>
      <c r="F38" s="29">
        <f t="shared" si="0"/>
        <v>368.0200000000001</v>
      </c>
    </row>
    <row r="39" spans="1:6" x14ac:dyDescent="0.25">
      <c r="A39" s="23" t="s">
        <v>36</v>
      </c>
      <c r="B39" s="10">
        <f>B38+C38</f>
        <v>1317.2800000000002</v>
      </c>
      <c r="C39" s="3"/>
      <c r="D39" s="10">
        <f>D38+E38</f>
        <v>949.2600000000001</v>
      </c>
      <c r="E39" s="3">
        <v>16.86</v>
      </c>
      <c r="F39" s="29">
        <f t="shared" si="0"/>
        <v>351.16000000000008</v>
      </c>
    </row>
    <row r="40" spans="1:6" x14ac:dyDescent="0.25">
      <c r="A40" s="19"/>
      <c r="B40" s="11"/>
      <c r="C40" s="4"/>
      <c r="D40" s="4"/>
      <c r="E40" s="4"/>
      <c r="F40" s="30"/>
    </row>
    <row r="41" spans="1:6" x14ac:dyDescent="0.25">
      <c r="A41" s="47" t="s">
        <v>37</v>
      </c>
      <c r="B41" s="48"/>
      <c r="C41" s="48"/>
      <c r="D41" s="49" t="s">
        <v>47</v>
      </c>
      <c r="E41" s="50" t="s">
        <v>38</v>
      </c>
      <c r="F41" s="51"/>
    </row>
    <row r="42" spans="1:6" x14ac:dyDescent="0.25">
      <c r="A42" s="47"/>
      <c r="B42" s="48"/>
      <c r="C42" s="48"/>
      <c r="D42" s="48"/>
      <c r="E42" s="14" t="s">
        <v>39</v>
      </c>
      <c r="F42" s="32" t="s">
        <v>40</v>
      </c>
    </row>
    <row r="43" spans="1:6" x14ac:dyDescent="0.25">
      <c r="A43" s="33" t="s">
        <v>48</v>
      </c>
      <c r="B43" s="15"/>
      <c r="C43" s="16"/>
      <c r="D43" s="17">
        <v>485.05</v>
      </c>
      <c r="E43" s="10">
        <v>242.52500000000001</v>
      </c>
      <c r="F43" s="29">
        <f>E43</f>
        <v>242.52500000000001</v>
      </c>
    </row>
    <row r="44" spans="1:6" x14ac:dyDescent="0.25">
      <c r="A44" s="38" t="s">
        <v>41</v>
      </c>
      <c r="B44" s="39"/>
      <c r="C44" s="40"/>
      <c r="D44" s="18">
        <f>F39</f>
        <v>351.16000000000008</v>
      </c>
      <c r="E44" s="18">
        <f>D44*E43/D43</f>
        <v>175.58000000000004</v>
      </c>
      <c r="F44" s="29">
        <f>E44</f>
        <v>175.58000000000004</v>
      </c>
    </row>
    <row r="45" spans="1:6" ht="16.5" thickBot="1" x14ac:dyDescent="0.3">
      <c r="A45" s="34" t="s">
        <v>6</v>
      </c>
      <c r="B45" s="35"/>
      <c r="C45" s="35"/>
      <c r="D45" s="36">
        <f>D43-D44</f>
        <v>133.88999999999993</v>
      </c>
      <c r="E45" s="36">
        <f>E43-E44</f>
        <v>66.944999999999965</v>
      </c>
      <c r="F45" s="37">
        <f>F43-F44</f>
        <v>66.944999999999965</v>
      </c>
    </row>
  </sheetData>
  <mergeCells count="6">
    <mergeCell ref="A1:F1"/>
    <mergeCell ref="A2:F2"/>
    <mergeCell ref="A41:C42"/>
    <mergeCell ref="D41:D42"/>
    <mergeCell ref="E41:F41"/>
    <mergeCell ref="A44:C44"/>
  </mergeCells>
  <printOptions horizontalCentered="1"/>
  <pageMargins left="0.70866141732283472" right="0.70866141732283472" top="0.39370078740157483" bottom="0.39370078740157483" header="0.31496062992125984" footer="0.31496062992125984"/>
  <pageSetup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 22-23</vt:lpstr>
      <vt:lpstr>FY 23-24</vt:lpstr>
      <vt:lpstr>Sheet3</vt:lpstr>
      <vt:lpstr>'FY 22-23'!Print_Area</vt:lpstr>
      <vt:lpstr>'FY 23-24'!Print_Area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2024-10-03T09:46:05Z</dcterms:modified>
</cp:coreProperties>
</file>